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600" windowHeight="9210" activeTab="0"/>
  </bookViews>
  <sheets>
    <sheet name="Přehled" sheetId="1" r:id="rId1"/>
    <sheet name="Prodej zboží" sheetId="2" state="hidden" r:id="rId2"/>
  </sheets>
  <definedNames>
    <definedName name="_xlnm.Print_Area" localSheetId="0">'Přehled'!$A$1:$E$72</definedName>
  </definedNames>
  <calcPr fullCalcOnLoad="1"/>
</workbook>
</file>

<file path=xl/sharedStrings.xml><?xml version="1.0" encoding="utf-8"?>
<sst xmlns="http://schemas.openxmlformats.org/spreadsheetml/2006/main" count="130" uniqueCount="114">
  <si>
    <r>
      <t>Termín konání:</t>
    </r>
    <r>
      <rPr>
        <sz val="11"/>
        <rFont val="Times New Roman"/>
        <family val="1"/>
      </rPr>
      <t xml:space="preserve"> </t>
    </r>
  </si>
  <si>
    <t>Rozpočet</t>
  </si>
  <si>
    <t>Příjmy:</t>
  </si>
  <si>
    <t>Celkem</t>
  </si>
  <si>
    <t>Příjmy celkem</t>
  </si>
  <si>
    <t>Výdaje</t>
  </si>
  <si>
    <t>Výdaje celkem</t>
  </si>
  <si>
    <t>Bilance celkem</t>
  </si>
  <si>
    <t>Sponzoři</t>
  </si>
  <si>
    <t>Kč/mj</t>
  </si>
  <si>
    <t>Kč</t>
  </si>
  <si>
    <t>mj</t>
  </si>
  <si>
    <t>…</t>
  </si>
  <si>
    <t>Název akce:</t>
  </si>
  <si>
    <t>Datum:</t>
  </si>
  <si>
    <t>Zboží</t>
  </si>
  <si>
    <t>Předáno 
Ks</t>
  </si>
  <si>
    <t>Vráceno 
Ks</t>
  </si>
  <si>
    <t xml:space="preserve"> +zisk / - ztráta</t>
  </si>
  <si>
    <t>Cena prodej
Kč</t>
  </si>
  <si>
    <t>Cena nákup
Kč</t>
  </si>
  <si>
    <t>Káva</t>
  </si>
  <si>
    <t>Pito</t>
  </si>
  <si>
    <t>Hranolky</t>
  </si>
  <si>
    <t>Párek v rohlíku</t>
  </si>
  <si>
    <t>Tatranky</t>
  </si>
  <si>
    <t>Chipsy</t>
  </si>
  <si>
    <t>Lízátko</t>
  </si>
  <si>
    <t>Křupky</t>
  </si>
  <si>
    <t>Kuličky</t>
  </si>
  <si>
    <t>Krekry</t>
  </si>
  <si>
    <t>Uherák</t>
  </si>
  <si>
    <t>Snack</t>
  </si>
  <si>
    <t>Nanuk - kornout</t>
  </si>
  <si>
    <t>Nanuk - Míša</t>
  </si>
  <si>
    <t>Nanuk - Champion</t>
  </si>
  <si>
    <t>Nanuk - Herkules</t>
  </si>
  <si>
    <t>Coca Cola (za 1 Litr)</t>
  </si>
  <si>
    <t>Soda (za 1 Litr)</t>
  </si>
  <si>
    <t>Kofola (za 1 Litr)</t>
  </si>
  <si>
    <t>Limo (za 1 Litr)</t>
  </si>
  <si>
    <t>suroviny - Kečup</t>
  </si>
  <si>
    <t>suroviny - hořčice</t>
  </si>
  <si>
    <t>suroviny - olej</t>
  </si>
  <si>
    <t>suroviny - párátka</t>
  </si>
  <si>
    <t>Zisk</t>
  </si>
  <si>
    <t>Náklady
Kč</t>
  </si>
  <si>
    <t>Tržby
Kč</t>
  </si>
  <si>
    <t>Prodáno
Ks</t>
  </si>
  <si>
    <t>suroviny - kelímek 0,3 L</t>
  </si>
  <si>
    <t>suroviny - kelímek 0,5 L</t>
  </si>
  <si>
    <t>suroviny - kelímek hranolky</t>
  </si>
  <si>
    <t>Lahev 3Kč</t>
  </si>
  <si>
    <r>
      <t>Název akce:</t>
    </r>
    <r>
      <rPr>
        <sz val="11"/>
        <rFont val="Times New Roman"/>
        <family val="1"/>
      </rPr>
      <t xml:space="preserve"> </t>
    </r>
  </si>
  <si>
    <t>Startovné</t>
  </si>
  <si>
    <t>Pronájem časomíra</t>
  </si>
  <si>
    <t>Pronájem stadion</t>
  </si>
  <si>
    <t>Ceny soutěžícím</t>
  </si>
  <si>
    <t>KSH</t>
  </si>
  <si>
    <t>OSH</t>
  </si>
  <si>
    <t>1. fixní náklady</t>
  </si>
  <si>
    <t>Závodníci družstva</t>
  </si>
  <si>
    <t>Vedoucí_družstva</t>
  </si>
  <si>
    <t>Závodníci_jednotlivci</t>
  </si>
  <si>
    <t>Vedoucí_jednotlivci</t>
  </si>
  <si>
    <t>Hosté a funkcionáři</t>
  </si>
  <si>
    <t>Štáb</t>
  </si>
  <si>
    <t>Technická četa</t>
  </si>
  <si>
    <t>okresů</t>
  </si>
  <si>
    <t>družstev</t>
  </si>
  <si>
    <t>2. variabilní náklady</t>
  </si>
  <si>
    <t>Parkování</t>
  </si>
  <si>
    <t>Předpokládaná účast:</t>
  </si>
  <si>
    <t>Připojištění soutěže</t>
  </si>
  <si>
    <t>Spotřeba kancelářská</t>
  </si>
  <si>
    <t>Spotřeba technická</t>
  </si>
  <si>
    <t>Připojištění diváků</t>
  </si>
  <si>
    <t>např.</t>
  </si>
  <si>
    <t>toner, papír, tavička</t>
  </si>
  <si>
    <t>vápno, hřebíky, pásky</t>
  </si>
  <si>
    <t>Prezence+sčítačka</t>
  </si>
  <si>
    <t>Zdravotník</t>
  </si>
  <si>
    <t>Spotřeba a doprava vody</t>
  </si>
  <si>
    <t>Pronájem sanitka, zdravotník</t>
  </si>
  <si>
    <t>ceny, diplomy, medaile, poháry</t>
  </si>
  <si>
    <t>Rozhlas</t>
  </si>
  <si>
    <t>Organizátoři:</t>
  </si>
  <si>
    <t>Soutěžící:</t>
  </si>
  <si>
    <t>Účast celkem</t>
  </si>
  <si>
    <t>Dotace, granty</t>
  </si>
  <si>
    <t>Nájem, posekání trávy …</t>
  </si>
  <si>
    <t>Pronájem a doprava překážek</t>
  </si>
  <si>
    <t>materiál a překážky dle směrnic</t>
  </si>
  <si>
    <t>Kalkulace a rozpočet soutěže</t>
  </si>
  <si>
    <t>Strava soutěžící</t>
  </si>
  <si>
    <t>Strava organizátoři</t>
  </si>
  <si>
    <t>Ubytování soutěžící</t>
  </si>
  <si>
    <t>Ubytování organizátoři</t>
  </si>
  <si>
    <t>kubíků vody (Kč/kubík)</t>
  </si>
  <si>
    <t>počet členů družstva</t>
  </si>
  <si>
    <t>RD+rozhodčí+časoměřič/zápis</t>
  </si>
  <si>
    <t>ostatní</t>
  </si>
  <si>
    <t>vše, které není výše uvedeno</t>
  </si>
  <si>
    <t>Propagace a marketing</t>
  </si>
  <si>
    <t>pozvánky, bannery</t>
  </si>
  <si>
    <t>jednotlivců z okresu</t>
  </si>
  <si>
    <t>neměnit vzoreček = měnit žluté parametry</t>
  </si>
  <si>
    <t>částka za pronájem i dopravu</t>
  </si>
  <si>
    <t>štaf ctif = 2x9+ RD+startér+zápis , také
ZPV = 6x3+RD+zápis+startér</t>
  </si>
  <si>
    <t>Pronájem ozvučení</t>
  </si>
  <si>
    <t>WIP zona</t>
  </si>
  <si>
    <t>Pohoštění hostů</t>
  </si>
  <si>
    <t>Štáb zona</t>
  </si>
  <si>
    <t>Kafe, čaj pro štáb (rozhodčí ..)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</si>
</sst>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\ _K_č_-;\-* #,##0.0\ _K_č_-;_-* &quot;-&quot;??\ _K_č_-;_-@_-"/>
    <numFmt numFmtId="168" formatCode="_-* #,##0\ _K_č_-;\-* #,##0\ _K_č_-;_-* &quot;-&quot;??\ _K_č_-;_-@_-"/>
    <numFmt numFmtId="169" formatCode="d\.\ mmmm\ yyyy"/>
    <numFmt numFmtId="170" formatCode="_-* #,##0.0\ _K_č_-;\-* #,##0.0\ _K_č_-;_-* &quot;-&quot;?\ _K_č_-;_-@_-"/>
    <numFmt numFmtId="171" formatCode="#,##0.00_ ;\-#,##0.00\ "/>
    <numFmt numFmtId="172" formatCode="#,##0_ ;\-#,##0\ "/>
  </numFmts>
  <fonts count="33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b/>
      <sz val="20"/>
      <name val="Arial CE"/>
      <family val="2"/>
    </font>
    <font>
      <b/>
      <sz val="16"/>
      <name val="Arial CE"/>
      <family val="2"/>
    </font>
    <font>
      <b/>
      <u val="single"/>
      <sz val="18"/>
      <color indexed="12"/>
      <name val="Times New Roman"/>
      <family val="1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48"/>
      <name val="Arial CE"/>
      <family val="2"/>
    </font>
    <font>
      <b/>
      <sz val="12"/>
      <color indexed="10"/>
      <name val="Arial CE"/>
      <family val="2"/>
    </font>
    <font>
      <b/>
      <sz val="11"/>
      <color indexed="10"/>
      <name val="Times New Roman"/>
      <family val="1"/>
    </font>
    <font>
      <b/>
      <sz val="12"/>
      <color rgb="FFFF0000"/>
      <name val="Arial CE"/>
      <family val="2"/>
    </font>
    <font>
      <b/>
      <sz val="11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/>
    </xf>
    <xf numFmtId="167" fontId="8" fillId="0" borderId="0" xfId="34" applyNumberFormat="1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3" fontId="0" fillId="0" borderId="14" xfId="34" applyFont="1" applyBorder="1" applyAlignment="1">
      <alignment/>
    </xf>
    <xf numFmtId="43" fontId="0" fillId="0" borderId="15" xfId="34" applyFont="1" applyBorder="1" applyAlignment="1">
      <alignment/>
    </xf>
    <xf numFmtId="0" fontId="0" fillId="24" borderId="0" xfId="0" applyFill="1" applyAlignment="1">
      <alignment/>
    </xf>
    <xf numFmtId="168" fontId="0" fillId="24" borderId="0" xfId="34" applyNumberFormat="1" applyFont="1" applyFill="1" applyAlignment="1">
      <alignment/>
    </xf>
    <xf numFmtId="0" fontId="2" fillId="24" borderId="0" xfId="0" applyFont="1" applyFill="1" applyAlignment="1" applyProtection="1">
      <alignment horizontal="left"/>
      <protection locked="0"/>
    </xf>
    <xf numFmtId="0" fontId="0" fillId="24" borderId="0" xfId="0" applyFill="1" applyAlignment="1" applyProtection="1">
      <alignment/>
      <protection locked="0"/>
    </xf>
    <xf numFmtId="0" fontId="1" fillId="24" borderId="0" xfId="0" applyFont="1" applyFill="1" applyAlignment="1" applyProtection="1">
      <alignment horizontal="left"/>
      <protection locked="0"/>
    </xf>
    <xf numFmtId="0" fontId="0" fillId="24" borderId="0" xfId="0" applyFill="1" applyAlignment="1" applyProtection="1">
      <alignment horizontal="left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4" fillId="24" borderId="0" xfId="0" applyFont="1" applyFill="1" applyBorder="1" applyAlignment="1" applyProtection="1">
      <alignment horizontal="center"/>
      <protection locked="0"/>
    </xf>
    <xf numFmtId="0" fontId="4" fillId="24" borderId="25" xfId="0" applyFont="1" applyFill="1" applyBorder="1" applyAlignment="1" applyProtection="1">
      <alignment horizontal="left"/>
      <protection locked="0"/>
    </xf>
    <xf numFmtId="0" fontId="4" fillId="24" borderId="26" xfId="0" applyFont="1" applyFill="1" applyBorder="1" applyAlignment="1" applyProtection="1">
      <alignment horizontal="center"/>
      <protection locked="0"/>
    </xf>
    <xf numFmtId="0" fontId="0" fillId="24" borderId="27" xfId="0" applyFill="1" applyBorder="1" applyAlignment="1" applyProtection="1">
      <alignment horizontal="left" indent="1"/>
      <protection locked="0"/>
    </xf>
    <xf numFmtId="168" fontId="0" fillId="24" borderId="28" xfId="34" applyNumberFormat="1" applyFont="1" applyFill="1" applyBorder="1" applyAlignment="1" applyProtection="1">
      <alignment/>
      <protection locked="0"/>
    </xf>
    <xf numFmtId="0" fontId="4" fillId="24" borderId="29" xfId="0" applyFont="1" applyFill="1" applyBorder="1" applyAlignment="1" applyProtection="1">
      <alignment horizontal="left"/>
      <protection locked="0"/>
    </xf>
    <xf numFmtId="168" fontId="0" fillId="24" borderId="30" xfId="34" applyNumberFormat="1" applyFont="1" applyFill="1" applyBorder="1" applyAlignment="1" applyProtection="1">
      <alignment/>
      <protection locked="0"/>
    </xf>
    <xf numFmtId="0" fontId="4" fillId="24" borderId="31" xfId="0" applyFont="1" applyFill="1" applyBorder="1" applyAlignment="1" applyProtection="1">
      <alignment horizontal="left"/>
      <protection locked="0"/>
    </xf>
    <xf numFmtId="168" fontId="4" fillId="24" borderId="0" xfId="0" applyNumberFormat="1" applyFont="1" applyFill="1" applyBorder="1" applyAlignment="1" applyProtection="1">
      <alignment/>
      <protection locked="0"/>
    </xf>
    <xf numFmtId="168" fontId="0" fillId="24" borderId="28" xfId="35" applyNumberFormat="1" applyFont="1" applyFill="1" applyBorder="1" applyAlignment="1" applyProtection="1">
      <alignment/>
      <protection locked="0"/>
    </xf>
    <xf numFmtId="168" fontId="0" fillId="24" borderId="0" xfId="0" applyNumberFormat="1" applyFill="1" applyAlignment="1">
      <alignment/>
    </xf>
    <xf numFmtId="168" fontId="28" fillId="24" borderId="0" xfId="0" applyNumberFormat="1" applyFont="1" applyFill="1" applyBorder="1" applyAlignment="1" applyProtection="1">
      <alignment/>
      <protection locked="0"/>
    </xf>
    <xf numFmtId="3" fontId="0" fillId="24" borderId="0" xfId="0" applyNumberFormat="1" applyFill="1" applyAlignment="1">
      <alignment/>
    </xf>
    <xf numFmtId="0" fontId="4" fillId="24" borderId="32" xfId="0" applyFont="1" applyFill="1" applyBorder="1" applyAlignment="1" applyProtection="1">
      <alignment horizontal="left"/>
      <protection locked="0"/>
    </xf>
    <xf numFmtId="0" fontId="4" fillId="24" borderId="33" xfId="0" applyFont="1" applyFill="1" applyBorder="1" applyAlignment="1" applyProtection="1">
      <alignment horizontal="center"/>
      <protection locked="0"/>
    </xf>
    <xf numFmtId="169" fontId="0" fillId="24" borderId="0" xfId="0" applyNumberFormat="1" applyFill="1" applyAlignment="1" applyProtection="1">
      <alignment horizontal="left"/>
      <protection locked="0"/>
    </xf>
    <xf numFmtId="0" fontId="4" fillId="24" borderId="34" xfId="0" applyFont="1" applyFill="1" applyBorder="1" applyAlignment="1" applyProtection="1">
      <alignment horizontal="left"/>
      <protection locked="0"/>
    </xf>
    <xf numFmtId="0" fontId="0" fillId="24" borderId="35" xfId="0" applyFill="1" applyBorder="1" applyAlignment="1" applyProtection="1">
      <alignment horizontal="left" indent="1"/>
      <protection locked="0"/>
    </xf>
    <xf numFmtId="0" fontId="4" fillId="24" borderId="36" xfId="0" applyFont="1" applyFill="1" applyBorder="1" applyAlignment="1" applyProtection="1">
      <alignment horizontal="left"/>
      <protection locked="0"/>
    </xf>
    <xf numFmtId="0" fontId="4" fillId="24" borderId="37" xfId="0" applyFont="1" applyFill="1" applyBorder="1" applyAlignment="1" applyProtection="1">
      <alignment horizontal="left"/>
      <protection locked="0"/>
    </xf>
    <xf numFmtId="0" fontId="0" fillId="24" borderId="37" xfId="0" applyFill="1" applyBorder="1" applyAlignment="1" applyProtection="1">
      <alignment horizontal="left" indent="1"/>
      <protection locked="0"/>
    </xf>
    <xf numFmtId="0" fontId="4" fillId="24" borderId="38" xfId="0" applyFont="1" applyFill="1" applyBorder="1" applyAlignment="1" applyProtection="1">
      <alignment horizontal="left"/>
      <protection locked="0"/>
    </xf>
    <xf numFmtId="0" fontId="3" fillId="24" borderId="25" xfId="0" applyFont="1" applyFill="1" applyBorder="1" applyAlignment="1" applyProtection="1">
      <alignment horizontal="left"/>
      <protection locked="0"/>
    </xf>
    <xf numFmtId="0" fontId="1" fillId="24" borderId="39" xfId="0" applyFont="1" applyFill="1" applyBorder="1" applyAlignment="1" applyProtection="1">
      <alignment horizontal="right"/>
      <protection locked="0"/>
    </xf>
    <xf numFmtId="0" fontId="0" fillId="25" borderId="27" xfId="0" applyFont="1" applyFill="1" applyBorder="1" applyAlignment="1" applyProtection="1">
      <alignment horizontal="left" indent="1"/>
      <protection locked="0"/>
    </xf>
    <xf numFmtId="0" fontId="0" fillId="25" borderId="40" xfId="0" applyFill="1" applyBorder="1" applyAlignment="1" applyProtection="1">
      <alignment horizontal="right" indent="1"/>
      <protection locked="0"/>
    </xf>
    <xf numFmtId="0" fontId="3" fillId="24" borderId="27" xfId="0" applyFont="1" applyFill="1" applyBorder="1" applyAlignment="1" applyProtection="1">
      <alignment horizontal="left"/>
      <protection locked="0"/>
    </xf>
    <xf numFmtId="0" fontId="1" fillId="24" borderId="40" xfId="0" applyFont="1" applyFill="1" applyBorder="1" applyAlignment="1" applyProtection="1">
      <alignment horizontal="right"/>
      <protection locked="0"/>
    </xf>
    <xf numFmtId="0" fontId="3" fillId="24" borderId="29" xfId="0" applyFont="1" applyFill="1" applyBorder="1" applyAlignment="1" applyProtection="1">
      <alignment horizontal="left"/>
      <protection locked="0"/>
    </xf>
    <xf numFmtId="0" fontId="1" fillId="24" borderId="41" xfId="0" applyFont="1" applyFill="1" applyBorder="1" applyAlignment="1" applyProtection="1">
      <alignment horizontal="right"/>
      <protection locked="0"/>
    </xf>
    <xf numFmtId="172" fontId="31" fillId="26" borderId="42" xfId="0" applyNumberFormat="1" applyFont="1" applyFill="1" applyBorder="1" applyAlignment="1" applyProtection="1">
      <alignment/>
      <protection locked="0"/>
    </xf>
    <xf numFmtId="0" fontId="4" fillId="26" borderId="0" xfId="0" applyFont="1" applyFill="1" applyAlignment="1">
      <alignment horizontal="center" vertical="center"/>
    </xf>
    <xf numFmtId="168" fontId="0" fillId="27" borderId="28" xfId="35" applyNumberFormat="1" applyFont="1" applyFill="1" applyBorder="1" applyAlignment="1" applyProtection="1">
      <alignment/>
      <protection locked="0"/>
    </xf>
    <xf numFmtId="172" fontId="0" fillId="24" borderId="28" xfId="34" applyNumberFormat="1" applyFont="1" applyFill="1" applyBorder="1" applyAlignment="1" applyProtection="1">
      <alignment/>
      <protection locked="0"/>
    </xf>
    <xf numFmtId="172" fontId="0" fillId="27" borderId="28" xfId="34" applyNumberFormat="1" applyFont="1" applyFill="1" applyBorder="1" applyAlignment="1" applyProtection="1">
      <alignment/>
      <protection locked="0"/>
    </xf>
    <xf numFmtId="172" fontId="0" fillId="24" borderId="28" xfId="35" applyNumberFormat="1" applyFont="1" applyFill="1" applyBorder="1" applyAlignment="1" applyProtection="1">
      <alignment/>
      <protection locked="0"/>
    </xf>
    <xf numFmtId="172" fontId="0" fillId="24" borderId="30" xfId="34" applyNumberFormat="1" applyFont="1" applyFill="1" applyBorder="1" applyAlignment="1" applyProtection="1">
      <alignment/>
      <protection locked="0"/>
    </xf>
    <xf numFmtId="0" fontId="32" fillId="24" borderId="0" xfId="0" applyFont="1" applyFill="1" applyAlignment="1" applyProtection="1">
      <alignment horizontal="left"/>
      <protection locked="0"/>
    </xf>
    <xf numFmtId="169" fontId="0" fillId="24" borderId="0" xfId="0" applyNumberFormat="1" applyFill="1" applyAlignment="1" applyProtection="1">
      <alignment horizontal="left"/>
      <protection locked="0"/>
    </xf>
    <xf numFmtId="0" fontId="4" fillId="24" borderId="31" xfId="0" applyFont="1" applyFill="1" applyBorder="1" applyAlignment="1" applyProtection="1">
      <alignment horizontal="center"/>
      <protection locked="0"/>
    </xf>
    <xf numFmtId="0" fontId="4" fillId="24" borderId="38" xfId="0" applyFont="1" applyFill="1" applyBorder="1" applyAlignment="1" applyProtection="1">
      <alignment horizontal="center"/>
      <protection locked="0"/>
    </xf>
    <xf numFmtId="0" fontId="4" fillId="24" borderId="43" xfId="0" applyFont="1" applyFill="1" applyBorder="1" applyAlignment="1" applyProtection="1">
      <alignment horizontal="center"/>
      <protection locked="0"/>
    </xf>
    <xf numFmtId="0" fontId="7" fillId="24" borderId="0" xfId="0" applyFont="1" applyFill="1" applyAlignment="1" applyProtection="1">
      <alignment horizontal="center"/>
      <protection locked="0"/>
    </xf>
    <xf numFmtId="0" fontId="0" fillId="24" borderId="38" xfId="0" applyFill="1" applyBorder="1" applyAlignment="1" applyProtection="1">
      <alignment horizontal="center"/>
      <protection locked="0"/>
    </xf>
    <xf numFmtId="0" fontId="0" fillId="24" borderId="0" xfId="0" applyFill="1" applyAlignment="1" applyProtection="1">
      <alignment horizontal="left"/>
      <protection locked="0"/>
    </xf>
    <xf numFmtId="0" fontId="0" fillId="24" borderId="44" xfId="0" applyFill="1" applyBorder="1" applyAlignment="1" applyProtection="1">
      <alignment horizontal="center" wrapText="1"/>
      <protection locked="0"/>
    </xf>
    <xf numFmtId="0" fontId="0" fillId="24" borderId="0" xfId="0" applyFill="1" applyAlignment="1" applyProtection="1">
      <alignment horizontal="center" wrapText="1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SheetLayoutView="80" zoomScalePageLayoutView="0" workbookViewId="0" topLeftCell="A46">
      <selection activeCell="A1" sqref="A1:E70"/>
    </sheetView>
  </sheetViews>
  <sheetFormatPr defaultColWidth="9.00390625" defaultRowHeight="12.75"/>
  <cols>
    <col min="1" max="1" width="27.125" style="30" bestFit="1" customWidth="1"/>
    <col min="2" max="2" width="29.125" style="30" bestFit="1" customWidth="1"/>
    <col min="3" max="5" width="16.25390625" style="28" customWidth="1"/>
    <col min="6" max="6" width="10.625" style="25" bestFit="1" customWidth="1"/>
    <col min="7" max="9" width="8.75390625" style="25" customWidth="1"/>
    <col min="10" max="16384" width="9.125" style="25" customWidth="1"/>
  </cols>
  <sheetData>
    <row r="1" spans="1:5" ht="22.5">
      <c r="A1" s="74" t="s">
        <v>93</v>
      </c>
      <c r="B1" s="74"/>
      <c r="C1" s="74"/>
      <c r="D1" s="74"/>
      <c r="E1" s="74"/>
    </row>
    <row r="2" spans="1:2" ht="15">
      <c r="A2" s="27"/>
      <c r="B2" s="27"/>
    </row>
    <row r="3" spans="1:5" ht="15">
      <c r="A3" s="29" t="s">
        <v>53</v>
      </c>
      <c r="B3" s="69"/>
      <c r="C3" s="76"/>
      <c r="D3" s="76"/>
      <c r="E3" s="76"/>
    </row>
    <row r="4" spans="1:5" ht="15">
      <c r="A4" s="29" t="s">
        <v>0</v>
      </c>
      <c r="B4" s="29"/>
      <c r="C4" s="70"/>
      <c r="D4" s="70"/>
      <c r="E4" s="70"/>
    </row>
    <row r="5" spans="1:5" ht="14.25">
      <c r="A5" s="29"/>
      <c r="B5" s="29"/>
      <c r="C5" s="47"/>
      <c r="D5" s="47"/>
      <c r="E5" s="47"/>
    </row>
    <row r="6" spans="1:5" ht="14.25">
      <c r="A6" s="29" t="s">
        <v>72</v>
      </c>
      <c r="B6" s="29"/>
      <c r="C6" s="47"/>
      <c r="D6" s="47"/>
      <c r="E6" s="47"/>
    </row>
    <row r="7" spans="1:5" ht="12.75">
      <c r="A7" s="28" t="s">
        <v>68</v>
      </c>
      <c r="B7" s="63">
        <v>4</v>
      </c>
      <c r="C7" s="25"/>
      <c r="D7" s="47"/>
      <c r="E7" s="47"/>
    </row>
    <row r="8" spans="1:5" ht="12.75">
      <c r="A8" s="25" t="s">
        <v>69</v>
      </c>
      <c r="B8" s="63">
        <v>3</v>
      </c>
      <c r="C8" s="47"/>
      <c r="D8" s="47"/>
      <c r="E8" s="47"/>
    </row>
    <row r="9" spans="1:5" ht="12.75">
      <c r="A9" s="25" t="s">
        <v>99</v>
      </c>
      <c r="B9" s="63">
        <v>10</v>
      </c>
      <c r="C9" s="47"/>
      <c r="D9" s="47"/>
      <c r="E9" s="47"/>
    </row>
    <row r="10" spans="1:5" ht="12.75">
      <c r="A10" s="25" t="s">
        <v>105</v>
      </c>
      <c r="B10" s="63">
        <v>10</v>
      </c>
      <c r="C10" s="47"/>
      <c r="D10" s="47"/>
      <c r="E10" s="47"/>
    </row>
    <row r="11" spans="1:5" ht="15" thickBot="1">
      <c r="A11" s="25"/>
      <c r="B11" s="29"/>
      <c r="C11" s="47"/>
      <c r="D11" s="47"/>
      <c r="E11" s="47"/>
    </row>
    <row r="12" spans="1:5" ht="14.25">
      <c r="A12" s="54" t="s">
        <v>87</v>
      </c>
      <c r="B12" s="55">
        <f>SUM(B13:B16)</f>
        <v>200</v>
      </c>
      <c r="C12" s="47"/>
      <c r="D12" s="25"/>
      <c r="E12" s="25"/>
    </row>
    <row r="13" spans="1:5" ht="12.75">
      <c r="A13" s="56" t="s">
        <v>61</v>
      </c>
      <c r="B13" s="57">
        <f>$B$7*$B$8*$B$9</f>
        <v>120</v>
      </c>
      <c r="C13" s="47" t="s">
        <v>106</v>
      </c>
      <c r="D13" s="25"/>
      <c r="E13" s="25"/>
    </row>
    <row r="14" spans="1:5" ht="12.75">
      <c r="A14" s="56" t="s">
        <v>62</v>
      </c>
      <c r="B14" s="57">
        <f>$B$7*$B$8*2</f>
        <v>24</v>
      </c>
      <c r="C14" s="47" t="s">
        <v>106</v>
      </c>
      <c r="D14" s="25"/>
      <c r="E14" s="25"/>
    </row>
    <row r="15" spans="1:5" ht="12.75">
      <c r="A15" s="56" t="s">
        <v>63</v>
      </c>
      <c r="B15" s="57">
        <f>$B$7*$B$10</f>
        <v>40</v>
      </c>
      <c r="C15" s="47" t="s">
        <v>106</v>
      </c>
      <c r="D15" s="25"/>
      <c r="E15" s="25"/>
    </row>
    <row r="16" spans="1:5" ht="12.75">
      <c r="A16" s="56" t="s">
        <v>64</v>
      </c>
      <c r="B16" s="57">
        <f>$B$7*$B$10*40%</f>
        <v>16</v>
      </c>
      <c r="C16" s="47" t="s">
        <v>106</v>
      </c>
      <c r="D16" s="25"/>
      <c r="E16" s="25"/>
    </row>
    <row r="17" spans="1:5" ht="14.25">
      <c r="A17" s="58" t="s">
        <v>86</v>
      </c>
      <c r="B17" s="59">
        <f>SUM(B18:B25)</f>
        <v>42</v>
      </c>
      <c r="C17" s="47"/>
      <c r="D17" s="25"/>
      <c r="E17" s="25"/>
    </row>
    <row r="18" spans="1:5" ht="12.75">
      <c r="A18" s="56" t="s">
        <v>65</v>
      </c>
      <c r="B18" s="57">
        <v>5</v>
      </c>
      <c r="C18" s="47"/>
      <c r="D18" s="25"/>
      <c r="E18" s="25"/>
    </row>
    <row r="19" spans="1:5" ht="12.75">
      <c r="A19" s="56" t="s">
        <v>66</v>
      </c>
      <c r="B19" s="57">
        <v>3</v>
      </c>
      <c r="C19" s="47"/>
      <c r="D19" s="25"/>
      <c r="E19" s="25"/>
    </row>
    <row r="20" spans="1:5" ht="24.75" customHeight="1">
      <c r="A20" s="56" t="s">
        <v>100</v>
      </c>
      <c r="B20" s="57">
        <f>9*2+1+1+1</f>
        <v>21</v>
      </c>
      <c r="C20" s="77" t="s">
        <v>108</v>
      </c>
      <c r="D20" s="78"/>
      <c r="E20" s="78"/>
    </row>
    <row r="21" spans="1:4" ht="12.75">
      <c r="A21" s="56" t="s">
        <v>67</v>
      </c>
      <c r="B21" s="57">
        <v>8</v>
      </c>
      <c r="C21" s="25"/>
      <c r="D21" s="25"/>
    </row>
    <row r="22" spans="1:2" ht="12.75">
      <c r="A22" s="56" t="s">
        <v>80</v>
      </c>
      <c r="B22" s="57">
        <v>2</v>
      </c>
    </row>
    <row r="23" spans="1:2" ht="12.75">
      <c r="A23" s="56" t="s">
        <v>81</v>
      </c>
      <c r="B23" s="57">
        <v>2</v>
      </c>
    </row>
    <row r="24" spans="1:2" ht="12.75">
      <c r="A24" s="56" t="s">
        <v>85</v>
      </c>
      <c r="B24" s="57">
        <v>1</v>
      </c>
    </row>
    <row r="25" spans="1:2" ht="12.75">
      <c r="A25" s="56"/>
      <c r="B25" s="57"/>
    </row>
    <row r="26" spans="1:2" ht="15" thickBot="1">
      <c r="A26" s="60" t="s">
        <v>88</v>
      </c>
      <c r="B26" s="61">
        <f>B12+B17</f>
        <v>242</v>
      </c>
    </row>
    <row r="27" spans="1:2" ht="14.25">
      <c r="A27" s="29"/>
      <c r="B27" s="29"/>
    </row>
    <row r="28" spans="1:2" ht="15" thickBot="1">
      <c r="A28" s="29"/>
      <c r="B28" s="29"/>
    </row>
    <row r="29" spans="1:5" ht="13.5" thickBot="1">
      <c r="A29" s="71" t="s">
        <v>1</v>
      </c>
      <c r="B29" s="72"/>
      <c r="C29" s="72"/>
      <c r="D29" s="72"/>
      <c r="E29" s="73"/>
    </row>
    <row r="30" spans="1:7" ht="13.5" thickBot="1">
      <c r="A30" s="31"/>
      <c r="B30" s="31"/>
      <c r="C30" s="32"/>
      <c r="D30" s="32"/>
      <c r="E30" s="32"/>
      <c r="G30" s="44"/>
    </row>
    <row r="31" spans="1:5" ht="12.75">
      <c r="A31" s="33" t="s">
        <v>2</v>
      </c>
      <c r="B31" s="48" t="s">
        <v>77</v>
      </c>
      <c r="C31" s="34" t="s">
        <v>11</v>
      </c>
      <c r="D31" s="34" t="s">
        <v>9</v>
      </c>
      <c r="E31" s="34" t="s">
        <v>10</v>
      </c>
    </row>
    <row r="32" spans="1:5" ht="12.75">
      <c r="A32" s="35" t="s">
        <v>58</v>
      </c>
      <c r="B32" s="49"/>
      <c r="C32" s="41">
        <v>1</v>
      </c>
      <c r="D32" s="64">
        <v>100</v>
      </c>
      <c r="E32" s="41">
        <f>C32*D32</f>
        <v>100</v>
      </c>
    </row>
    <row r="33" spans="1:5" ht="12.75">
      <c r="A33" s="35" t="s">
        <v>59</v>
      </c>
      <c r="B33" s="49"/>
      <c r="C33" s="41">
        <v>4</v>
      </c>
      <c r="D33" s="64">
        <v>100</v>
      </c>
      <c r="E33" s="41">
        <f>C33*D33</f>
        <v>400</v>
      </c>
    </row>
    <row r="34" spans="1:5" ht="12.75">
      <c r="A34" s="35" t="s">
        <v>8</v>
      </c>
      <c r="B34" s="49"/>
      <c r="C34" s="41"/>
      <c r="D34" s="41"/>
      <c r="E34" s="41"/>
    </row>
    <row r="35" spans="1:5" ht="12.75">
      <c r="A35" s="35" t="s">
        <v>54</v>
      </c>
      <c r="B35" s="49"/>
      <c r="C35" s="41"/>
      <c r="D35" s="41"/>
      <c r="E35" s="41"/>
    </row>
    <row r="36" spans="1:5" ht="12.75">
      <c r="A36" s="35" t="s">
        <v>89</v>
      </c>
      <c r="B36" s="49"/>
      <c r="C36" s="41"/>
      <c r="D36" s="36"/>
      <c r="E36" s="36"/>
    </row>
    <row r="37" spans="1:5" ht="12.75">
      <c r="A37" s="35" t="s">
        <v>101</v>
      </c>
      <c r="B37" s="49" t="s">
        <v>102</v>
      </c>
      <c r="C37" s="36"/>
      <c r="D37" s="36"/>
      <c r="E37" s="36"/>
    </row>
    <row r="38" spans="1:5" ht="12.75">
      <c r="A38" s="35" t="s">
        <v>12</v>
      </c>
      <c r="B38" s="49"/>
      <c r="C38" s="36"/>
      <c r="D38" s="36"/>
      <c r="E38" s="36"/>
    </row>
    <row r="39" spans="1:5" ht="12.75">
      <c r="A39" s="35" t="s">
        <v>12</v>
      </c>
      <c r="B39" s="49"/>
      <c r="C39" s="36"/>
      <c r="D39" s="36"/>
      <c r="E39" s="36"/>
    </row>
    <row r="40" spans="1:5" ht="12.75">
      <c r="A40" s="35" t="s">
        <v>12</v>
      </c>
      <c r="B40" s="49"/>
      <c r="C40" s="36"/>
      <c r="D40" s="36"/>
      <c r="E40" s="36"/>
    </row>
    <row r="41" spans="1:7" ht="13.5" thickBot="1">
      <c r="A41" s="37" t="s">
        <v>4</v>
      </c>
      <c r="B41" s="50"/>
      <c r="C41" s="38"/>
      <c r="D41" s="38"/>
      <c r="E41" s="38">
        <f>SUM(E32:E40)</f>
        <v>500</v>
      </c>
      <c r="F41" s="42"/>
      <c r="G41" s="42"/>
    </row>
    <row r="42" ht="13.5" thickBot="1"/>
    <row r="43" spans="1:5" ht="12.75">
      <c r="A43" s="33" t="s">
        <v>5</v>
      </c>
      <c r="B43" s="48" t="s">
        <v>77</v>
      </c>
      <c r="C43" s="34" t="s">
        <v>11</v>
      </c>
      <c r="D43" s="34" t="s">
        <v>9</v>
      </c>
      <c r="E43" s="34" t="s">
        <v>10</v>
      </c>
    </row>
    <row r="44" spans="1:5" ht="12.75">
      <c r="A44" s="45" t="s">
        <v>60</v>
      </c>
      <c r="B44" s="51"/>
      <c r="C44" s="46"/>
      <c r="D44" s="46"/>
      <c r="E44" s="46"/>
    </row>
    <row r="45" spans="1:5" ht="12.75">
      <c r="A45" s="35" t="s">
        <v>73</v>
      </c>
      <c r="B45" s="52" t="s">
        <v>76</v>
      </c>
      <c r="C45" s="65">
        <v>1</v>
      </c>
      <c r="D45" s="66">
        <v>1</v>
      </c>
      <c r="E45" s="67">
        <f aca="true" t="shared" si="0" ref="E45:E53">C45*D45</f>
        <v>1</v>
      </c>
    </row>
    <row r="46" spans="1:5" ht="12.75">
      <c r="A46" s="35" t="s">
        <v>56</v>
      </c>
      <c r="B46" s="49" t="s">
        <v>90</v>
      </c>
      <c r="C46" s="65">
        <v>1</v>
      </c>
      <c r="D46" s="66">
        <v>1</v>
      </c>
      <c r="E46" s="67">
        <f t="shared" si="0"/>
        <v>1</v>
      </c>
    </row>
    <row r="47" spans="1:5" ht="12.75">
      <c r="A47" s="35" t="s">
        <v>109</v>
      </c>
      <c r="B47" s="49" t="s">
        <v>107</v>
      </c>
      <c r="C47" s="65">
        <v>1</v>
      </c>
      <c r="D47" s="66">
        <v>1</v>
      </c>
      <c r="E47" s="67">
        <f>C47*D47</f>
        <v>1</v>
      </c>
    </row>
    <row r="48" spans="1:5" ht="12.75">
      <c r="A48" s="35" t="s">
        <v>55</v>
      </c>
      <c r="B48" s="49" t="s">
        <v>107</v>
      </c>
      <c r="C48" s="65">
        <v>1</v>
      </c>
      <c r="D48" s="66">
        <v>1</v>
      </c>
      <c r="E48" s="67">
        <f t="shared" si="0"/>
        <v>1</v>
      </c>
    </row>
    <row r="49" spans="1:8" ht="12.75">
      <c r="A49" s="35" t="s">
        <v>83</v>
      </c>
      <c r="B49" s="49" t="s">
        <v>107</v>
      </c>
      <c r="C49" s="65">
        <v>1</v>
      </c>
      <c r="D49" s="66">
        <v>1</v>
      </c>
      <c r="E49" s="67">
        <f t="shared" si="0"/>
        <v>1</v>
      </c>
      <c r="H49" s="26"/>
    </row>
    <row r="50" spans="1:8" ht="12.75">
      <c r="A50" s="35" t="s">
        <v>91</v>
      </c>
      <c r="B50" s="49" t="s">
        <v>92</v>
      </c>
      <c r="C50" s="65">
        <v>1</v>
      </c>
      <c r="D50" s="66">
        <v>1</v>
      </c>
      <c r="E50" s="67">
        <f t="shared" si="0"/>
        <v>1</v>
      </c>
      <c r="H50" s="26"/>
    </row>
    <row r="51" spans="1:8" ht="12.75">
      <c r="A51" s="35" t="s">
        <v>57</v>
      </c>
      <c r="B51" s="49" t="s">
        <v>84</v>
      </c>
      <c r="C51" s="65">
        <v>1</v>
      </c>
      <c r="D51" s="66">
        <v>1</v>
      </c>
      <c r="E51" s="67">
        <f t="shared" si="0"/>
        <v>1</v>
      </c>
      <c r="H51" s="26"/>
    </row>
    <row r="52" spans="1:8" ht="12.75">
      <c r="A52" s="35" t="s">
        <v>74</v>
      </c>
      <c r="B52" s="49" t="s">
        <v>78</v>
      </c>
      <c r="C52" s="65">
        <v>1</v>
      </c>
      <c r="D52" s="66">
        <v>1</v>
      </c>
      <c r="E52" s="67">
        <f t="shared" si="0"/>
        <v>1</v>
      </c>
      <c r="H52" s="26"/>
    </row>
    <row r="53" spans="1:8" ht="12.75">
      <c r="A53" s="35" t="s">
        <v>75</v>
      </c>
      <c r="B53" s="49" t="s">
        <v>79</v>
      </c>
      <c r="C53" s="65">
        <v>1</v>
      </c>
      <c r="D53" s="66">
        <v>1</v>
      </c>
      <c r="E53" s="67">
        <f t="shared" si="0"/>
        <v>1</v>
      </c>
      <c r="H53" s="26"/>
    </row>
    <row r="54" spans="1:8" ht="12.75">
      <c r="A54" s="35" t="s">
        <v>103</v>
      </c>
      <c r="B54" s="49" t="s">
        <v>104</v>
      </c>
      <c r="C54" s="65">
        <v>1</v>
      </c>
      <c r="D54" s="66">
        <v>1</v>
      </c>
      <c r="E54" s="67">
        <f>C54*D54</f>
        <v>1</v>
      </c>
      <c r="H54" s="26"/>
    </row>
    <row r="55" spans="1:8" ht="12.75">
      <c r="A55" s="35" t="s">
        <v>110</v>
      </c>
      <c r="B55" s="49" t="s">
        <v>111</v>
      </c>
      <c r="C55" s="65">
        <v>1</v>
      </c>
      <c r="D55" s="66">
        <v>1</v>
      </c>
      <c r="E55" s="67">
        <f>C55*D55</f>
        <v>1</v>
      </c>
      <c r="H55" s="26"/>
    </row>
    <row r="56" spans="1:8" ht="12.75">
      <c r="A56" s="35" t="s">
        <v>112</v>
      </c>
      <c r="B56" s="49" t="s">
        <v>113</v>
      </c>
      <c r="C56" s="65">
        <v>1</v>
      </c>
      <c r="D56" s="66">
        <v>1</v>
      </c>
      <c r="E56" s="67">
        <f>C56*D56</f>
        <v>1</v>
      </c>
      <c r="H56" s="26"/>
    </row>
    <row r="57" spans="1:8" ht="12.75">
      <c r="A57" s="35" t="s">
        <v>101</v>
      </c>
      <c r="B57" s="49" t="s">
        <v>102</v>
      </c>
      <c r="C57" s="65"/>
      <c r="D57" s="65"/>
      <c r="E57" s="67"/>
      <c r="H57" s="26"/>
    </row>
    <row r="58" spans="1:8" ht="12.75">
      <c r="A58" s="35"/>
      <c r="B58" s="49"/>
      <c r="C58" s="65"/>
      <c r="D58" s="65"/>
      <c r="E58" s="67"/>
      <c r="H58" s="26"/>
    </row>
    <row r="59" spans="1:8" ht="12.75">
      <c r="A59" s="45" t="s">
        <v>70</v>
      </c>
      <c r="B59" s="51"/>
      <c r="C59" s="65"/>
      <c r="D59" s="65"/>
      <c r="E59" s="67"/>
      <c r="H59" s="26"/>
    </row>
    <row r="60" spans="1:8" ht="12.75">
      <c r="A60" s="35" t="s">
        <v>94</v>
      </c>
      <c r="B60" s="49"/>
      <c r="C60" s="65">
        <f>B12</f>
        <v>200</v>
      </c>
      <c r="D60" s="66">
        <v>1</v>
      </c>
      <c r="E60" s="67">
        <f aca="true" t="shared" si="1" ref="E60:E65">C60*D60</f>
        <v>200</v>
      </c>
      <c r="H60" s="26"/>
    </row>
    <row r="61" spans="1:8" ht="12.75">
      <c r="A61" s="35" t="s">
        <v>95</v>
      </c>
      <c r="B61" s="49"/>
      <c r="C61" s="65">
        <f>B17</f>
        <v>42</v>
      </c>
      <c r="D61" s="66">
        <v>1</v>
      </c>
      <c r="E61" s="67">
        <f t="shared" si="1"/>
        <v>42</v>
      </c>
      <c r="H61" s="26"/>
    </row>
    <row r="62" spans="1:8" ht="12.75">
      <c r="A62" s="35" t="s">
        <v>96</v>
      </c>
      <c r="B62" s="49"/>
      <c r="C62" s="65">
        <f>B12</f>
        <v>200</v>
      </c>
      <c r="D62" s="66">
        <v>1</v>
      </c>
      <c r="E62" s="67">
        <f t="shared" si="1"/>
        <v>200</v>
      </c>
      <c r="H62" s="26"/>
    </row>
    <row r="63" spans="1:8" ht="12.75">
      <c r="A63" s="35" t="s">
        <v>97</v>
      </c>
      <c r="B63" s="49"/>
      <c r="C63" s="65">
        <f>B17</f>
        <v>42</v>
      </c>
      <c r="D63" s="66">
        <v>1</v>
      </c>
      <c r="E63" s="67">
        <f t="shared" si="1"/>
        <v>42</v>
      </c>
      <c r="H63" s="26"/>
    </row>
    <row r="64" spans="1:5" ht="12.75">
      <c r="A64" s="35" t="s">
        <v>71</v>
      </c>
      <c r="B64" s="49"/>
      <c r="C64" s="65">
        <f>B14/2+B16+B17/3</f>
        <v>42</v>
      </c>
      <c r="D64" s="66">
        <v>1</v>
      </c>
      <c r="E64" s="67">
        <f t="shared" si="1"/>
        <v>42</v>
      </c>
    </row>
    <row r="65" spans="1:5" ht="12.75">
      <c r="A65" s="35" t="s">
        <v>82</v>
      </c>
      <c r="B65" s="49" t="s">
        <v>98</v>
      </c>
      <c r="C65" s="65">
        <f>4*$B$8*2*60%</f>
        <v>14.399999999999999</v>
      </c>
      <c r="D65" s="66">
        <v>1</v>
      </c>
      <c r="E65" s="67">
        <f t="shared" si="1"/>
        <v>14.399999999999999</v>
      </c>
    </row>
    <row r="66" spans="1:5" ht="12.75">
      <c r="A66" s="35" t="s">
        <v>101</v>
      </c>
      <c r="B66" s="49" t="s">
        <v>102</v>
      </c>
      <c r="C66" s="65"/>
      <c r="D66" s="65"/>
      <c r="E66" s="65"/>
    </row>
    <row r="67" spans="1:5" ht="12.75">
      <c r="A67" s="35" t="s">
        <v>12</v>
      </c>
      <c r="B67" s="49"/>
      <c r="C67" s="65"/>
      <c r="D67" s="65"/>
      <c r="E67" s="65"/>
    </row>
    <row r="68" spans="1:7" ht="13.5" thickBot="1">
      <c r="A68" s="37" t="s">
        <v>6</v>
      </c>
      <c r="B68" s="50"/>
      <c r="C68" s="68"/>
      <c r="D68" s="68"/>
      <c r="E68" s="68">
        <f>SUM(E44:E67)</f>
        <v>552.4</v>
      </c>
      <c r="F68" s="42"/>
      <c r="G68" s="42"/>
    </row>
    <row r="69" ht="13.5" thickBot="1"/>
    <row r="70" spans="1:7" ht="16.5" thickBot="1">
      <c r="A70" s="39" t="s">
        <v>7</v>
      </c>
      <c r="B70" s="53"/>
      <c r="C70" s="75" t="s">
        <v>18</v>
      </c>
      <c r="D70" s="75"/>
      <c r="E70" s="62">
        <f>E41-E68</f>
        <v>-52.39999999999998</v>
      </c>
      <c r="F70" s="42"/>
      <c r="G70" s="42"/>
    </row>
    <row r="71" spans="1:5" ht="12.75">
      <c r="A71" s="43"/>
      <c r="B71" s="43"/>
      <c r="C71" s="31"/>
      <c r="D71" s="31"/>
      <c r="E71" s="40"/>
    </row>
  </sheetData>
  <sheetProtection/>
  <mergeCells count="6">
    <mergeCell ref="C4:E4"/>
    <mergeCell ref="A29:E29"/>
    <mergeCell ref="A1:E1"/>
    <mergeCell ref="C70:D70"/>
    <mergeCell ref="C3:E3"/>
    <mergeCell ref="C20:E20"/>
  </mergeCells>
  <printOptions/>
  <pageMargins left="0.787401575" right="0.787401575" top="0.66" bottom="0.62" header="0.4921259845" footer="0.4921259845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B23" sqref="B23"/>
    </sheetView>
  </sheetViews>
  <sheetFormatPr defaultColWidth="11.00390625" defaultRowHeight="12.75"/>
  <cols>
    <col min="1" max="1" width="23.375" style="0" customWidth="1"/>
    <col min="2" max="3" width="13.375" style="0" customWidth="1"/>
    <col min="4" max="9" width="11.75390625" style="0" customWidth="1"/>
  </cols>
  <sheetData>
    <row r="1" spans="1:2" ht="26.25">
      <c r="A1" s="1" t="s">
        <v>13</v>
      </c>
      <c r="B1" s="1"/>
    </row>
    <row r="2" spans="1:2" ht="20.25">
      <c r="A2" s="2" t="s">
        <v>14</v>
      </c>
      <c r="B2" s="2"/>
    </row>
    <row r="3" spans="1:2" ht="20.25">
      <c r="A3" s="2"/>
      <c r="B3" s="2"/>
    </row>
    <row r="5" ht="13.5" thickBot="1"/>
    <row r="6" spans="1:9" ht="26.25" thickBot="1">
      <c r="A6" s="3" t="s">
        <v>15</v>
      </c>
      <c r="B6" s="4" t="s">
        <v>20</v>
      </c>
      <c r="C6" s="4" t="s">
        <v>19</v>
      </c>
      <c r="D6" s="4" t="s">
        <v>16</v>
      </c>
      <c r="E6" s="4" t="s">
        <v>17</v>
      </c>
      <c r="F6" s="4" t="s">
        <v>48</v>
      </c>
      <c r="G6" s="4" t="s">
        <v>46</v>
      </c>
      <c r="H6" s="4" t="s">
        <v>47</v>
      </c>
      <c r="I6" s="5" t="s">
        <v>45</v>
      </c>
    </row>
    <row r="7" spans="1:9" ht="18" customHeight="1">
      <c r="A7" s="6" t="s">
        <v>38</v>
      </c>
      <c r="B7" s="15"/>
      <c r="C7" s="18">
        <v>30</v>
      </c>
      <c r="D7" s="7"/>
      <c r="E7" s="7"/>
      <c r="F7" s="7"/>
      <c r="G7" s="23">
        <f>F7*B7</f>
        <v>0</v>
      </c>
      <c r="H7" s="23">
        <f>F7*C7</f>
        <v>0</v>
      </c>
      <c r="I7" s="24">
        <f>H7-G7</f>
        <v>0</v>
      </c>
    </row>
    <row r="8" spans="1:9" ht="18" customHeight="1">
      <c r="A8" s="6" t="s">
        <v>39</v>
      </c>
      <c r="B8" s="15"/>
      <c r="C8" s="18">
        <v>30</v>
      </c>
      <c r="D8" s="7"/>
      <c r="E8" s="7"/>
      <c r="F8" s="7"/>
      <c r="G8" s="7"/>
      <c r="H8" s="7"/>
      <c r="I8" s="8"/>
    </row>
    <row r="9" spans="1:9" ht="18" customHeight="1">
      <c r="A9" s="6" t="s">
        <v>40</v>
      </c>
      <c r="B9" s="15"/>
      <c r="C9" s="18">
        <v>30</v>
      </c>
      <c r="D9" s="7"/>
      <c r="E9" s="7"/>
      <c r="F9" s="7"/>
      <c r="G9" s="7"/>
      <c r="H9" s="7"/>
      <c r="I9" s="8"/>
    </row>
    <row r="10" spans="1:9" ht="18" customHeight="1">
      <c r="A10" s="6" t="s">
        <v>37</v>
      </c>
      <c r="B10" s="15"/>
      <c r="C10" s="18">
        <v>30</v>
      </c>
      <c r="D10" s="7"/>
      <c r="E10" s="7"/>
      <c r="F10" s="7"/>
      <c r="G10" s="7"/>
      <c r="H10" s="7"/>
      <c r="I10" s="8"/>
    </row>
    <row r="11" spans="1:9" ht="18" customHeight="1">
      <c r="A11" s="6" t="s">
        <v>21</v>
      </c>
      <c r="B11" s="15"/>
      <c r="C11" s="18">
        <v>10</v>
      </c>
      <c r="D11" s="7"/>
      <c r="E11" s="7"/>
      <c r="F11" s="7"/>
      <c r="G11" s="7"/>
      <c r="H11" s="7"/>
      <c r="I11" s="8"/>
    </row>
    <row r="12" spans="1:9" ht="18" customHeight="1">
      <c r="A12" s="6" t="s">
        <v>22</v>
      </c>
      <c r="B12" s="15"/>
      <c r="C12" s="18">
        <v>20</v>
      </c>
      <c r="D12" s="7"/>
      <c r="E12" s="7"/>
      <c r="F12" s="7"/>
      <c r="G12" s="7"/>
      <c r="H12" s="7"/>
      <c r="I12" s="8"/>
    </row>
    <row r="13" spans="1:9" ht="18" customHeight="1">
      <c r="A13" s="6" t="s">
        <v>23</v>
      </c>
      <c r="B13" s="15"/>
      <c r="C13" s="18">
        <v>20</v>
      </c>
      <c r="D13" s="7"/>
      <c r="E13" s="7"/>
      <c r="F13" s="7"/>
      <c r="G13" s="7"/>
      <c r="H13" s="7"/>
      <c r="I13" s="8"/>
    </row>
    <row r="14" spans="1:9" ht="18" customHeight="1">
      <c r="A14" s="6" t="s">
        <v>24</v>
      </c>
      <c r="B14" s="15"/>
      <c r="C14" s="18">
        <v>15</v>
      </c>
      <c r="D14" s="7"/>
      <c r="E14" s="7"/>
      <c r="F14" s="7"/>
      <c r="G14" s="7"/>
      <c r="H14" s="7"/>
      <c r="I14" s="8"/>
    </row>
    <row r="15" spans="1:9" ht="18" customHeight="1">
      <c r="A15" s="6" t="s">
        <v>25</v>
      </c>
      <c r="B15" s="15"/>
      <c r="C15" s="18">
        <v>8</v>
      </c>
      <c r="D15" s="7"/>
      <c r="E15" s="7"/>
      <c r="F15" s="7"/>
      <c r="G15" s="7"/>
      <c r="H15" s="7"/>
      <c r="I15" s="8"/>
    </row>
    <row r="16" spans="1:9" ht="18" customHeight="1">
      <c r="A16" s="6" t="s">
        <v>26</v>
      </c>
      <c r="B16" s="15"/>
      <c r="C16" s="18">
        <v>25</v>
      </c>
      <c r="D16" s="7"/>
      <c r="E16" s="7"/>
      <c r="F16" s="7"/>
      <c r="G16" s="7"/>
      <c r="H16" s="7"/>
      <c r="I16" s="8"/>
    </row>
    <row r="17" spans="1:9" ht="18" customHeight="1">
      <c r="A17" s="6" t="s">
        <v>27</v>
      </c>
      <c r="B17" s="15"/>
      <c r="C17" s="18">
        <v>3</v>
      </c>
      <c r="D17" s="7"/>
      <c r="E17" s="7"/>
      <c r="F17" s="7"/>
      <c r="G17" s="7"/>
      <c r="H17" s="7"/>
      <c r="I17" s="8"/>
    </row>
    <row r="18" spans="1:9" ht="18" customHeight="1">
      <c r="A18" s="6" t="s">
        <v>28</v>
      </c>
      <c r="B18" s="15"/>
      <c r="C18" s="18">
        <v>10</v>
      </c>
      <c r="D18" s="7"/>
      <c r="E18" s="7"/>
      <c r="F18" s="7"/>
      <c r="G18" s="7"/>
      <c r="H18" s="7"/>
      <c r="I18" s="8"/>
    </row>
    <row r="19" spans="1:9" ht="18" customHeight="1">
      <c r="A19" s="6" t="s">
        <v>29</v>
      </c>
      <c r="B19" s="15"/>
      <c r="C19" s="18">
        <v>25</v>
      </c>
      <c r="D19" s="7"/>
      <c r="E19" s="7"/>
      <c r="F19" s="7"/>
      <c r="G19" s="7"/>
      <c r="H19" s="7"/>
      <c r="I19" s="8"/>
    </row>
    <row r="20" spans="1:9" ht="18" customHeight="1">
      <c r="A20" s="6" t="s">
        <v>30</v>
      </c>
      <c r="B20" s="15"/>
      <c r="C20" s="18">
        <v>15</v>
      </c>
      <c r="D20" s="7"/>
      <c r="E20" s="7"/>
      <c r="F20" s="7"/>
      <c r="G20" s="7"/>
      <c r="H20" s="7"/>
      <c r="I20" s="8"/>
    </row>
    <row r="21" spans="1:9" ht="18" customHeight="1">
      <c r="A21" s="6" t="s">
        <v>31</v>
      </c>
      <c r="B21" s="15"/>
      <c r="C21" s="18">
        <v>15</v>
      </c>
      <c r="D21" s="7"/>
      <c r="E21" s="7"/>
      <c r="F21" s="7"/>
      <c r="G21" s="7"/>
      <c r="H21" s="7"/>
      <c r="I21" s="8"/>
    </row>
    <row r="22" spans="1:9" ht="18" customHeight="1">
      <c r="A22" s="6" t="s">
        <v>32</v>
      </c>
      <c r="B22" s="15"/>
      <c r="C22" s="18">
        <v>20</v>
      </c>
      <c r="D22" s="7"/>
      <c r="E22" s="7"/>
      <c r="F22" s="7"/>
      <c r="G22" s="7"/>
      <c r="H22" s="7"/>
      <c r="I22" s="8"/>
    </row>
    <row r="23" spans="1:9" ht="18" customHeight="1">
      <c r="A23" s="6" t="s">
        <v>33</v>
      </c>
      <c r="B23" s="15"/>
      <c r="C23" s="18">
        <v>12</v>
      </c>
      <c r="D23" s="7"/>
      <c r="E23" s="7"/>
      <c r="F23" s="7"/>
      <c r="G23" s="7"/>
      <c r="H23" s="7"/>
      <c r="I23" s="8"/>
    </row>
    <row r="24" spans="1:9" ht="18" customHeight="1">
      <c r="A24" s="6" t="s">
        <v>34</v>
      </c>
      <c r="B24" s="15"/>
      <c r="C24" s="18">
        <v>10</v>
      </c>
      <c r="D24" s="7"/>
      <c r="E24" s="7"/>
      <c r="F24" s="7"/>
      <c r="G24" s="7"/>
      <c r="H24" s="7"/>
      <c r="I24" s="8"/>
    </row>
    <row r="25" spans="1:9" ht="18" customHeight="1">
      <c r="A25" s="6" t="s">
        <v>35</v>
      </c>
      <c r="B25" s="15"/>
      <c r="C25" s="18">
        <v>10</v>
      </c>
      <c r="D25" s="7"/>
      <c r="E25" s="7"/>
      <c r="F25" s="7"/>
      <c r="G25" s="7"/>
      <c r="H25" s="7"/>
      <c r="I25" s="8"/>
    </row>
    <row r="26" spans="1:9" ht="18" customHeight="1">
      <c r="A26" s="6" t="s">
        <v>36</v>
      </c>
      <c r="B26" s="16"/>
      <c r="C26" s="18">
        <v>15</v>
      </c>
      <c r="D26" s="9"/>
      <c r="E26" s="9"/>
      <c r="F26" s="9"/>
      <c r="G26" s="9"/>
      <c r="H26" s="9"/>
      <c r="I26" s="10"/>
    </row>
    <row r="27" spans="1:9" ht="18" customHeight="1">
      <c r="A27" s="19" t="s">
        <v>41</v>
      </c>
      <c r="B27" s="20"/>
      <c r="C27" s="18">
        <v>0</v>
      </c>
      <c r="D27" s="21"/>
      <c r="E27" s="21"/>
      <c r="F27" s="21"/>
      <c r="G27" s="21"/>
      <c r="H27" s="21"/>
      <c r="I27" s="22"/>
    </row>
    <row r="28" spans="1:9" ht="18" customHeight="1">
      <c r="A28" s="19" t="s">
        <v>42</v>
      </c>
      <c r="B28" s="20"/>
      <c r="C28" s="18">
        <v>0</v>
      </c>
      <c r="D28" s="21"/>
      <c r="E28" s="21"/>
      <c r="F28" s="21"/>
      <c r="G28" s="21"/>
      <c r="H28" s="21"/>
      <c r="I28" s="22"/>
    </row>
    <row r="29" spans="1:9" ht="18" customHeight="1">
      <c r="A29" s="19" t="s">
        <v>43</v>
      </c>
      <c r="B29" s="20"/>
      <c r="C29" s="18">
        <v>0</v>
      </c>
      <c r="D29" s="21"/>
      <c r="E29" s="21"/>
      <c r="F29" s="21"/>
      <c r="G29" s="21"/>
      <c r="H29" s="21"/>
      <c r="I29" s="22"/>
    </row>
    <row r="30" spans="1:9" ht="18" customHeight="1">
      <c r="A30" s="19" t="s">
        <v>44</v>
      </c>
      <c r="B30" s="20"/>
      <c r="C30" s="18">
        <v>0</v>
      </c>
      <c r="D30" s="21"/>
      <c r="E30" s="21"/>
      <c r="F30" s="21"/>
      <c r="G30" s="21"/>
      <c r="H30" s="21"/>
      <c r="I30" s="22"/>
    </row>
    <row r="31" spans="1:9" ht="18" customHeight="1">
      <c r="A31" s="19" t="s">
        <v>49</v>
      </c>
      <c r="B31" s="20"/>
      <c r="C31" s="18">
        <v>0.5</v>
      </c>
      <c r="D31" s="21"/>
      <c r="E31" s="21"/>
      <c r="F31" s="21"/>
      <c r="G31" s="21"/>
      <c r="H31" s="21"/>
      <c r="I31" s="22"/>
    </row>
    <row r="32" spans="1:9" ht="18" customHeight="1">
      <c r="A32" s="19" t="s">
        <v>50</v>
      </c>
      <c r="B32" s="20"/>
      <c r="C32" s="18">
        <v>0.5</v>
      </c>
      <c r="D32" s="21"/>
      <c r="E32" s="21"/>
      <c r="F32" s="21"/>
      <c r="G32" s="21"/>
      <c r="H32" s="21"/>
      <c r="I32" s="22"/>
    </row>
    <row r="33" spans="1:9" ht="18" customHeight="1">
      <c r="A33" s="19" t="s">
        <v>51</v>
      </c>
      <c r="B33" s="20"/>
      <c r="C33" s="18">
        <v>1</v>
      </c>
      <c r="D33" s="21"/>
      <c r="E33" s="21"/>
      <c r="F33" s="21"/>
      <c r="G33" s="21"/>
      <c r="H33" s="21"/>
      <c r="I33" s="22"/>
    </row>
    <row r="34" spans="1:9" ht="18" customHeight="1" thickBot="1">
      <c r="A34" s="19" t="s">
        <v>52</v>
      </c>
      <c r="B34" s="20"/>
      <c r="C34" s="18">
        <v>3</v>
      </c>
      <c r="D34" s="21"/>
      <c r="E34" s="21"/>
      <c r="F34" s="21"/>
      <c r="G34" s="21"/>
      <c r="H34" s="21"/>
      <c r="I34" s="22"/>
    </row>
    <row r="35" spans="1:9" ht="18" customHeight="1" thickBot="1">
      <c r="A35" s="11" t="s">
        <v>3</v>
      </c>
      <c r="B35" s="17"/>
      <c r="C35" s="12"/>
      <c r="D35" s="13"/>
      <c r="E35" s="13"/>
      <c r="F35" s="13"/>
      <c r="G35" s="13"/>
      <c r="H35" s="13"/>
      <c r="I35" s="1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Jiri Cechlovsky</dc:creator>
  <cp:keywords/>
  <dc:description/>
  <cp:lastModifiedBy>Čechlovský Jiří</cp:lastModifiedBy>
  <cp:lastPrinted>2015-09-21T11:05:18Z</cp:lastPrinted>
  <dcterms:created xsi:type="dcterms:W3CDTF">2011-09-18T15:47:53Z</dcterms:created>
  <dcterms:modified xsi:type="dcterms:W3CDTF">2015-12-14T23:31:31Z</dcterms:modified>
  <cp:category/>
  <cp:version/>
  <cp:contentType/>
  <cp:contentStatus/>
</cp:coreProperties>
</file>